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>
    <definedName name="_xlnm.Print_Titles" localSheetId="0">'Лист1'!$13:$17</definedName>
    <definedName name="_xlnm.Print_Area" localSheetId="0">'Лист1'!$A$1:$Q$71</definedName>
  </definedNames>
  <calcPr fullCalcOnLoad="1"/>
</workbook>
</file>

<file path=xl/sharedStrings.xml><?xml version="1.0" encoding="utf-8"?>
<sst xmlns="http://schemas.openxmlformats.org/spreadsheetml/2006/main" count="224" uniqueCount="187">
  <si>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</si>
  <si>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</si>
  <si>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</si>
  <si>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</si>
  <si>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</si>
  <si>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</si>
  <si>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</si>
  <si>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</si>
  <si>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</si>
  <si>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</si>
  <si>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</si>
  <si>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</si>
  <si>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</si>
  <si>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</si>
  <si>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</si>
  <si>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</si>
  <si>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</si>
  <si>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</si>
  <si>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</si>
  <si>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</si>
  <si>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</si>
  <si>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</si>
  <si>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</si>
  <si>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</si>
  <si>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</si>
  <si>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</si>
  <si>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</si>
  <si>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</si>
  <si>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</si>
  <si>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</si>
  <si>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</si>
  <si>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</si>
  <si>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</si>
  <si>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</si>
  <si>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</si>
  <si>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</si>
  <si>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</si>
  <si>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</si>
  <si>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</si>
  <si>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</si>
  <si>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</si>
  <si>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</si>
  <si>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</si>
  <si>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</si>
  <si>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</si>
  <si>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</si>
  <si>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</si>
  <si>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</si>
  <si>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</si>
  <si>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</si>
  <si>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</si>
  <si>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</si>
  <si>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</si>
  <si>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</si>
  <si>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</si>
  <si>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</si>
  <si>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</si>
  <si>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</si>
  <si>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</si>
  <si>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</si>
  <si>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</si>
  <si>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</si>
  <si>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</si>
  <si>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</si>
  <si>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</si>
  <si>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</si>
  <si>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</si>
  <si>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</si>
  <si>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</si>
  <si>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0116084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</si>
  <si>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</si>
  <si>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</si>
  <si>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</si>
  <si>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</si>
  <si>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</si>
  <si>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</si>
  <si>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</si>
  <si>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</si>
  <si>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</si>
  <si>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</si>
  <si>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</si>
  <si>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</si>
  <si>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</si>
  <si>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</si>
  <si>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</si>
  <si>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</si>
  <si>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</si>
  <si>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</si>
  <si>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</si>
  <si>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</si>
  <si>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</si>
  <si>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</si>
  <si>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</si>
  <si>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</si>
  <si>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</si>
  <si>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</si>
  <si>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</si>
  <si>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</si>
  <si>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</si>
  <si>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</si>
  <si>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</si>
  <si>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</si>
  <si>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</si>
  <si>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</si>
  <si>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</si>
  <si>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</si>
  <si>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</si>
  <si>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</si>
  <si>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</si>
  <si>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</si>
  <si>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</si>
  <si>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</si>
  <si>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</si>
  <si>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</si>
  <si>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</si>
  <si>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</si>
  <si>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</si>
  <si>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</si>
  <si>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</si>
  <si>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</si>
  <si>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</si>
  <si>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</si>
  <si>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</si>
  <si>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</si>
  <si>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</si>
  <si>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</si>
  <si>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</si>
  <si>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</si>
  <si>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</si>
  <si>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</si>
  <si>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</si>
  <si>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</si>
  <si>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</si>
  <si>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</si>
  <si>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</si>
  <si>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</si>
  <si>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</si>
  <si>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</si>
  <si>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</si>
  <si>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</si>
  <si>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</si>
  <si>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</si>
  <si>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</si>
  <si>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</si>
  <si>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</si>
  <si>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</si>
  <si>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</si>
  <si>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</si>
  <si>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</si>
  <si>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</si>
  <si>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</si>
  <si>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</si>
  <si>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</si>
  <si>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</si>
  <si>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</si>
  <si>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</si>
  <si>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</si>
  <si>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</si>
  <si>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</si>
  <si>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</si>
  <si>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</si>
  <si>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</si>
  <si>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</si>
  <si>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</si>
  <si>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</si>
  <si>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</si>
  <si>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</si>
  <si>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</si>
  <si>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</si>
  <si>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</si>
  <si>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</si>
  <si>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</si>
  <si>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</si>
  <si>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</si>
  <si>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</si>
  <si>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</si>
  <si>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</si>
  <si>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</si>
  <si>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капітальні видатки за рахунок коштів, що передаються із загального фонду до бюджету розвитку (спеціального фонду)</t>
  </si>
  <si>
    <t>Додаток № 2</t>
  </si>
  <si>
    <t>до рішення сільської ради "Про внесення змін</t>
  </si>
  <si>
    <t>до рішення сільської ради від 24.12.2020 року №2/3</t>
  </si>
  <si>
    <t>"Про бюджет сільської територіальної громади на 2021 рік"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</si>
  <si>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</si>
  <si>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</si>
  <si>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</si>
  <si>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в тому числі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</si>
</sst>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Calibri"/>
      <family val="2"/>
    </font>
    <font>
      <sz val="10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3" fillId="2" borderId="2" xfId="18" applyNumberFormat="1" applyFont="1" applyFill="1" applyBorder="1" applyAlignment="1" applyProtection="1">
      <alignment horizontal="center" vertical="center"/>
      <protection locked="0"/>
    </xf>
    <xf numFmtId="0" fontId="5" fillId="0" borderId="0" xfId="20">
      <alignment/>
      <protection/>
    </xf>
    <xf numFmtId="0" fontId="3" fillId="0" borderId="0" xfId="22" applyNumberFormat="1" applyFont="1" applyFill="1" applyBorder="1" applyAlignment="1" applyProtection="1">
      <alignment/>
      <protection/>
    </xf>
    <xf numFmtId="0" fontId="3" fillId="2" borderId="0" xfId="17" applyNumberFormat="1" applyFont="1" applyFill="1" applyBorder="1" applyAlignment="1" applyProtection="1">
      <alignment wrapText="1"/>
      <protection/>
    </xf>
    <xf numFmtId="0" fontId="7" fillId="0" borderId="0" xfId="24" applyFont="1" applyFill="1" applyAlignment="1">
      <alignment vertical="center"/>
      <protection/>
    </xf>
    <xf numFmtId="0" fontId="0" fillId="0" borderId="0" xfId="17" applyFill="1">
      <alignment/>
      <protection/>
    </xf>
    <xf numFmtId="0" fontId="0" fillId="0" borderId="0" xfId="19">
      <alignment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8" fillId="2" borderId="0" xfId="20" applyFont="1" applyFill="1">
      <alignment/>
      <protection/>
    </xf>
    <xf numFmtId="0" fontId="7" fillId="2" borderId="0" xfId="20" applyFont="1" applyFill="1" applyAlignment="1">
      <alignment horizontal="left"/>
      <protection/>
    </xf>
    <xf numFmtId="0" fontId="7" fillId="0" borderId="0" xfId="24" applyFont="1" applyFill="1" applyAlignment="1">
      <alignment horizontal="center" vertical="center"/>
      <protection/>
    </xf>
    <xf numFmtId="0" fontId="7" fillId="2" borderId="0" xfId="20" applyFont="1" applyFill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0" fillId="0" borderId="2" xfId="0" applyFill="1" applyBorder="1" applyAlignment="1">
      <alignment horizontal="center" vertical="center" wrapText="1"/>
    </xf>
    <xf numFmtId="0" fontId="3" fillId="2" borderId="3" xfId="18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2" applyNumberFormat="1" applyFont="1" applyFill="1" applyBorder="1" applyAlignment="1" applyProtection="1">
      <alignment horizontal="left"/>
      <protection/>
    </xf>
    <xf numFmtId="0" fontId="3" fillId="2" borderId="0" xfId="17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3">
    <cellStyle name="Normal" xfId="0"/>
    <cellStyle name="Currency" xfId="15"/>
    <cellStyle name="Currency [0]" xfId="16"/>
    <cellStyle name="Звичайний 2" xfId="17"/>
    <cellStyle name="Звичайний 3" xfId="18"/>
    <cellStyle name="Обычный 2" xfId="19"/>
    <cellStyle name="Обычный_Лист1" xfId="20"/>
    <cellStyle name="Обычный_Лист1_1" xfId="21"/>
    <cellStyle name="Обычный_Лист1_Лист1" xfId="22"/>
    <cellStyle name="Percent" xfId="23"/>
    <cellStyle name="Стиль 1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workbookViewId="0" topLeftCell="A1">
      <pane xSplit="4" ySplit="17" topLeftCell="G6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L68" sqref="L68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1" width="13.75390625" style="1" customWidth="1"/>
    <col min="12" max="12" width="24.125" style="1" customWidth="1"/>
    <col min="13" max="15" width="13.75390625" style="1" customWidth="1"/>
    <col min="16" max="16" width="17.375" style="1" customWidth="1"/>
    <col min="17" max="17" width="18.00390625" style="1" customWidth="1"/>
    <col min="18" max="26" width="9.125" style="1" customWidth="1"/>
  </cols>
  <sheetData>
    <row r="1" spans="1:29" ht="16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 t="s">
        <v>179</v>
      </c>
      <c r="P1" s="18"/>
      <c r="Q1" s="18"/>
      <c r="R1" s="18"/>
      <c r="S1" s="18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2" t="s">
        <v>180</v>
      </c>
      <c r="P2" s="32"/>
      <c r="Q2" s="32"/>
      <c r="R2" s="18"/>
      <c r="S2" s="18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2" t="s">
        <v>181</v>
      </c>
      <c r="P3" s="32"/>
      <c r="Q3" s="32"/>
      <c r="R3" s="18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2" t="s">
        <v>182</v>
      </c>
      <c r="P4" s="32"/>
      <c r="Q4" s="32"/>
      <c r="R4" s="18"/>
      <c r="S4" s="18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9"/>
      <c r="Q5" s="33"/>
      <c r="R5" s="33"/>
      <c r="S5" s="33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8.75">
      <c r="A6" s="26" t="s">
        <v>183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0"/>
      <c r="U6" s="20"/>
      <c r="V6" s="20"/>
      <c r="W6" s="21"/>
      <c r="X6" s="21"/>
      <c r="Y6" s="22"/>
      <c r="Z6" s="22"/>
      <c r="AA6" s="22"/>
      <c r="AB6" s="22"/>
      <c r="AC6" s="22"/>
    </row>
    <row r="7" spans="1:29" ht="18.75">
      <c r="A7" s="26" t="s">
        <v>184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3"/>
      <c r="W7" s="21"/>
      <c r="X7" s="21"/>
      <c r="Y7" s="22"/>
      <c r="Z7" s="22"/>
      <c r="AA7" s="22"/>
      <c r="AB7" s="22"/>
      <c r="AC7" s="22"/>
    </row>
    <row r="8" spans="1:29" ht="18.75">
      <c r="A8" s="27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4"/>
      <c r="U8" s="17"/>
      <c r="V8" s="17"/>
      <c r="W8" s="17"/>
      <c r="X8" s="17"/>
      <c r="Y8" s="17"/>
      <c r="Z8" s="17"/>
      <c r="AA8" s="17"/>
      <c r="AB8" s="17"/>
      <c r="AC8" s="17"/>
    </row>
    <row r="9" spans="1:29" ht="18.75">
      <c r="A9" s="27" t="s">
        <v>185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4"/>
      <c r="U9" s="17"/>
      <c r="V9" s="17"/>
      <c r="W9" s="17"/>
      <c r="X9" s="17"/>
      <c r="Y9" s="17"/>
      <c r="Z9" s="17"/>
      <c r="AA9" s="17"/>
      <c r="AB9" s="17"/>
      <c r="AC9" s="17"/>
    </row>
    <row r="10" spans="1:17" ht="12.7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2.75">
      <c r="A11" s="3" t="s">
        <v>176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 t="s">
        <v>177</v>
      </c>
      <c r="Q12" s="5" t="s">
        <v>1</v>
      </c>
    </row>
    <row r="13" spans="1:17" ht="18.75" customHeight="1">
      <c r="A13" s="36" t="s">
        <v>2</v>
      </c>
      <c r="B13" s="36" t="s">
        <v>3</v>
      </c>
      <c r="C13" s="36" t="s">
        <v>4</v>
      </c>
      <c r="D13" s="29" t="s">
        <v>5</v>
      </c>
      <c r="E13" s="29" t="s">
        <v>6</v>
      </c>
      <c r="F13" s="29"/>
      <c r="G13" s="29"/>
      <c r="H13" s="29"/>
      <c r="I13" s="29"/>
      <c r="J13" s="29" t="s">
        <v>13</v>
      </c>
      <c r="K13" s="29"/>
      <c r="L13" s="29"/>
      <c r="M13" s="29"/>
      <c r="N13" s="29"/>
      <c r="O13" s="29"/>
      <c r="P13" s="29"/>
      <c r="Q13" s="29" t="s">
        <v>15</v>
      </c>
    </row>
    <row r="14" spans="1:17" ht="12.75">
      <c r="A14" s="29"/>
      <c r="B14" s="29"/>
      <c r="C14" s="29"/>
      <c r="D14" s="29"/>
      <c r="E14" s="29" t="s">
        <v>7</v>
      </c>
      <c r="F14" s="29" t="s">
        <v>8</v>
      </c>
      <c r="G14" s="29" t="s">
        <v>9</v>
      </c>
      <c r="H14" s="29"/>
      <c r="I14" s="29" t="s">
        <v>12</v>
      </c>
      <c r="J14" s="29" t="s">
        <v>7</v>
      </c>
      <c r="K14" s="29" t="s">
        <v>14</v>
      </c>
      <c r="L14" s="16" t="s">
        <v>9</v>
      </c>
      <c r="M14" s="29" t="s">
        <v>8</v>
      </c>
      <c r="N14" s="29" t="s">
        <v>9</v>
      </c>
      <c r="O14" s="29"/>
      <c r="P14" s="29" t="s">
        <v>12</v>
      </c>
      <c r="Q14" s="29"/>
    </row>
    <row r="15" spans="1:17" ht="12.75">
      <c r="A15" s="29"/>
      <c r="B15" s="29"/>
      <c r="C15" s="29"/>
      <c r="D15" s="29"/>
      <c r="E15" s="29"/>
      <c r="F15" s="29"/>
      <c r="G15" s="29" t="s">
        <v>10</v>
      </c>
      <c r="H15" s="29" t="s">
        <v>11</v>
      </c>
      <c r="I15" s="29"/>
      <c r="J15" s="29"/>
      <c r="K15" s="29"/>
      <c r="L15" s="30" t="s">
        <v>178</v>
      </c>
      <c r="M15" s="29"/>
      <c r="N15" s="29" t="s">
        <v>10</v>
      </c>
      <c r="O15" s="29" t="s">
        <v>11</v>
      </c>
      <c r="P15" s="29"/>
      <c r="Q15" s="29"/>
    </row>
    <row r="16" spans="1:17" ht="52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1"/>
      <c r="M16" s="29"/>
      <c r="N16" s="29"/>
      <c r="O16" s="29"/>
      <c r="P16" s="29"/>
      <c r="Q16" s="29"/>
    </row>
    <row r="17" spans="1:17" ht="12.7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</row>
    <row r="18" spans="1:17" ht="16.5" customHeight="1">
      <c r="A18" s="7" t="s">
        <v>16</v>
      </c>
      <c r="B18" s="8"/>
      <c r="C18" s="9"/>
      <c r="D18" s="10" t="s">
        <v>17</v>
      </c>
      <c r="E18" s="11">
        <v>173146914</v>
      </c>
      <c r="F18" s="11">
        <v>166836914</v>
      </c>
      <c r="G18" s="11">
        <v>99039590</v>
      </c>
      <c r="H18" s="11">
        <v>7965083</v>
      </c>
      <c r="I18" s="11">
        <v>6310000</v>
      </c>
      <c r="J18" s="11">
        <v>56271570</v>
      </c>
      <c r="K18" s="11">
        <v>45236456</v>
      </c>
      <c r="L18" s="11">
        <f>L19</f>
        <v>43606456</v>
      </c>
      <c r="M18" s="11">
        <v>4429800</v>
      </c>
      <c r="N18" s="11">
        <v>0</v>
      </c>
      <c r="O18" s="11">
        <v>0</v>
      </c>
      <c r="P18" s="11">
        <v>51841770</v>
      </c>
      <c r="Q18" s="11">
        <f aca="true" t="shared" si="0" ref="Q18:Q49">E18+J18</f>
        <v>229418484</v>
      </c>
    </row>
    <row r="19" spans="1:17" ht="16.5" customHeight="1">
      <c r="A19" s="7" t="s">
        <v>18</v>
      </c>
      <c r="B19" s="8"/>
      <c r="C19" s="9"/>
      <c r="D19" s="10" t="s">
        <v>17</v>
      </c>
      <c r="E19" s="11">
        <v>173146914</v>
      </c>
      <c r="F19" s="11">
        <v>166836914</v>
      </c>
      <c r="G19" s="11">
        <v>99039590</v>
      </c>
      <c r="H19" s="11">
        <v>7965083</v>
      </c>
      <c r="I19" s="11">
        <v>6310000</v>
      </c>
      <c r="J19" s="11">
        <v>56271570</v>
      </c>
      <c r="K19" s="11">
        <v>45236456</v>
      </c>
      <c r="L19" s="11">
        <f>SUM(L20:L51)-L25</f>
        <v>43606456</v>
      </c>
      <c r="M19" s="11">
        <v>4429800</v>
      </c>
      <c r="N19" s="11">
        <v>0</v>
      </c>
      <c r="O19" s="11">
        <v>0</v>
      </c>
      <c r="P19" s="11">
        <v>51841770</v>
      </c>
      <c r="Q19" s="11">
        <f t="shared" si="0"/>
        <v>229418484</v>
      </c>
    </row>
    <row r="20" spans="1:17" ht="63.75">
      <c r="A20" s="12" t="s">
        <v>19</v>
      </c>
      <c r="B20" s="12" t="s">
        <v>21</v>
      </c>
      <c r="C20" s="13" t="s">
        <v>20</v>
      </c>
      <c r="D20" s="14" t="s">
        <v>22</v>
      </c>
      <c r="E20" s="15">
        <v>20694604</v>
      </c>
      <c r="F20" s="15">
        <v>20694604</v>
      </c>
      <c r="G20" s="15">
        <v>15166244</v>
      </c>
      <c r="H20" s="15">
        <v>1202100</v>
      </c>
      <c r="I20" s="15">
        <v>0</v>
      </c>
      <c r="J20" s="15">
        <v>64000</v>
      </c>
      <c r="K20" s="15">
        <v>0</v>
      </c>
      <c r="L20" s="15">
        <v>0</v>
      </c>
      <c r="M20" s="15">
        <v>64000</v>
      </c>
      <c r="N20" s="15">
        <v>0</v>
      </c>
      <c r="O20" s="15">
        <v>0</v>
      </c>
      <c r="P20" s="15">
        <v>0</v>
      </c>
      <c r="Q20" s="15">
        <f t="shared" si="0"/>
        <v>20758604</v>
      </c>
    </row>
    <row r="21" spans="1:17" ht="18" customHeight="1">
      <c r="A21" s="12" t="s">
        <v>23</v>
      </c>
      <c r="B21" s="12" t="s">
        <v>25</v>
      </c>
      <c r="C21" s="13" t="s">
        <v>24</v>
      </c>
      <c r="D21" s="14" t="s">
        <v>26</v>
      </c>
      <c r="E21" s="15">
        <v>27988558</v>
      </c>
      <c r="F21" s="15">
        <v>27988558</v>
      </c>
      <c r="G21" s="15">
        <v>19289065</v>
      </c>
      <c r="H21" s="15">
        <v>1690601</v>
      </c>
      <c r="I21" s="15">
        <v>0</v>
      </c>
      <c r="J21" s="15">
        <v>1362178</v>
      </c>
      <c r="K21" s="15">
        <v>80000</v>
      </c>
      <c r="L21" s="15">
        <f>80000-80000</f>
        <v>0</v>
      </c>
      <c r="M21" s="15">
        <v>1282178</v>
      </c>
      <c r="N21" s="15">
        <v>0</v>
      </c>
      <c r="O21" s="15">
        <v>0</v>
      </c>
      <c r="P21" s="15">
        <v>80000</v>
      </c>
      <c r="Q21" s="15">
        <f t="shared" si="0"/>
        <v>29350736</v>
      </c>
    </row>
    <row r="22" spans="1:17" ht="25.5">
      <c r="A22" s="12" t="s">
        <v>27</v>
      </c>
      <c r="B22" s="12" t="s">
        <v>29</v>
      </c>
      <c r="C22" s="13" t="s">
        <v>28</v>
      </c>
      <c r="D22" s="14" t="s">
        <v>30</v>
      </c>
      <c r="E22" s="15">
        <v>23849355</v>
      </c>
      <c r="F22" s="15">
        <v>23849355</v>
      </c>
      <c r="G22" s="15">
        <v>12720332</v>
      </c>
      <c r="H22" s="15">
        <v>3509382</v>
      </c>
      <c r="I22" s="15">
        <v>0</v>
      </c>
      <c r="J22" s="15">
        <v>3031022</v>
      </c>
      <c r="K22" s="15">
        <v>0</v>
      </c>
      <c r="L22" s="15">
        <v>0</v>
      </c>
      <c r="M22" s="15">
        <v>3031022</v>
      </c>
      <c r="N22" s="15">
        <v>0</v>
      </c>
      <c r="O22" s="15">
        <v>0</v>
      </c>
      <c r="P22" s="15">
        <v>0</v>
      </c>
      <c r="Q22" s="15">
        <f t="shared" si="0"/>
        <v>26880377</v>
      </c>
    </row>
    <row r="23" spans="1:17" ht="25.5" hidden="1">
      <c r="A23" s="12" t="s">
        <v>31</v>
      </c>
      <c r="B23" s="12" t="s">
        <v>32</v>
      </c>
      <c r="C23" s="13" t="s">
        <v>28</v>
      </c>
      <c r="D23" s="14" t="s">
        <v>30</v>
      </c>
      <c r="E23" s="15">
        <v>61113200</v>
      </c>
      <c r="F23" s="15">
        <v>61113200</v>
      </c>
      <c r="G23" s="15">
        <v>50092787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61113200</v>
      </c>
    </row>
    <row r="24" spans="1:17" ht="25.5">
      <c r="A24" s="12" t="s">
        <v>33</v>
      </c>
      <c r="B24" s="12" t="s">
        <v>34</v>
      </c>
      <c r="C24" s="13" t="s">
        <v>28</v>
      </c>
      <c r="D24" s="14" t="s">
        <v>30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9370361</v>
      </c>
      <c r="K24" s="15">
        <v>9370361</v>
      </c>
      <c r="L24" s="15">
        <v>9370361</v>
      </c>
      <c r="M24" s="15">
        <v>0</v>
      </c>
      <c r="N24" s="15">
        <v>0</v>
      </c>
      <c r="O24" s="15">
        <v>0</v>
      </c>
      <c r="P24" s="15">
        <v>9370361</v>
      </c>
      <c r="Q24" s="15">
        <f t="shared" si="0"/>
        <v>9370361</v>
      </c>
    </row>
    <row r="25" spans="1:17" ht="42" customHeight="1">
      <c r="A25" s="12"/>
      <c r="B25" s="12"/>
      <c r="C25" s="13"/>
      <c r="D25" s="14" t="s">
        <v>186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9370361</v>
      </c>
      <c r="K25" s="15">
        <v>9370361</v>
      </c>
      <c r="L25" s="15">
        <v>9370361</v>
      </c>
      <c r="M25" s="15">
        <v>0</v>
      </c>
      <c r="N25" s="15">
        <v>0</v>
      </c>
      <c r="O25" s="15">
        <v>0</v>
      </c>
      <c r="P25" s="15">
        <v>9370361</v>
      </c>
      <c r="Q25" s="15">
        <f t="shared" si="0"/>
        <v>9370361</v>
      </c>
    </row>
    <row r="26" spans="1:17" ht="25.5">
      <c r="A26" s="12" t="s">
        <v>35</v>
      </c>
      <c r="B26" s="12" t="s">
        <v>37</v>
      </c>
      <c r="C26" s="13" t="s">
        <v>36</v>
      </c>
      <c r="D26" s="14" t="s">
        <v>38</v>
      </c>
      <c r="E26" s="15">
        <v>2184346</v>
      </c>
      <c r="F26" s="15">
        <v>2184346</v>
      </c>
      <c r="G26" s="15">
        <v>1690447</v>
      </c>
      <c r="H26" s="15">
        <v>0</v>
      </c>
      <c r="I26" s="15">
        <v>0</v>
      </c>
      <c r="J26" s="15">
        <v>50000</v>
      </c>
      <c r="K26" s="15">
        <v>50000</v>
      </c>
      <c r="L26" s="15">
        <f>50000-50000</f>
        <v>0</v>
      </c>
      <c r="M26" s="15">
        <v>0</v>
      </c>
      <c r="N26" s="15">
        <v>0</v>
      </c>
      <c r="O26" s="15">
        <v>0</v>
      </c>
      <c r="P26" s="15">
        <v>50000</v>
      </c>
      <c r="Q26" s="15">
        <f t="shared" si="0"/>
        <v>2234346</v>
      </c>
    </row>
    <row r="27" spans="1:17" ht="12.75" hidden="1">
      <c r="A27" s="12" t="s">
        <v>39</v>
      </c>
      <c r="B27" s="12" t="s">
        <v>40</v>
      </c>
      <c r="C27" s="13" t="s">
        <v>36</v>
      </c>
      <c r="D27" s="14" t="s">
        <v>41</v>
      </c>
      <c r="E27" s="15">
        <v>100860</v>
      </c>
      <c r="F27" s="15">
        <v>100860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f t="shared" si="0"/>
        <v>100860</v>
      </c>
    </row>
    <row r="28" spans="1:17" ht="51" hidden="1">
      <c r="A28" s="12" t="s">
        <v>42</v>
      </c>
      <c r="B28" s="12" t="s">
        <v>43</v>
      </c>
      <c r="C28" s="13" t="s">
        <v>36</v>
      </c>
      <c r="D28" s="14" t="s">
        <v>44</v>
      </c>
      <c r="E28" s="15">
        <v>148440</v>
      </c>
      <c r="F28" s="15">
        <v>148440</v>
      </c>
      <c r="G28" s="15">
        <v>80715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148440</v>
      </c>
    </row>
    <row r="29" spans="1:17" ht="38.25" hidden="1">
      <c r="A29" s="12" t="s">
        <v>45</v>
      </c>
      <c r="B29" s="12" t="s">
        <v>47</v>
      </c>
      <c r="C29" s="13" t="s">
        <v>46</v>
      </c>
      <c r="D29" s="14" t="s">
        <v>48</v>
      </c>
      <c r="E29" s="15">
        <v>1000000</v>
      </c>
      <c r="F29" s="15">
        <v>1000000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1000000</v>
      </c>
    </row>
    <row r="30" spans="1:17" ht="63.75" hidden="1">
      <c r="A30" s="12" t="s">
        <v>49</v>
      </c>
      <c r="B30" s="12" t="s">
        <v>51</v>
      </c>
      <c r="C30" s="13" t="s">
        <v>50</v>
      </c>
      <c r="D30" s="14" t="s">
        <v>52</v>
      </c>
      <c r="E30" s="15">
        <v>720500</v>
      </c>
      <c r="F30" s="15">
        <v>720500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0"/>
        <v>720500</v>
      </c>
    </row>
    <row r="31" spans="1:17" ht="25.5" hidden="1">
      <c r="A31" s="12" t="s">
        <v>53</v>
      </c>
      <c r="B31" s="12" t="s">
        <v>55</v>
      </c>
      <c r="C31" s="13" t="s">
        <v>54</v>
      </c>
      <c r="D31" s="14" t="s">
        <v>56</v>
      </c>
      <c r="E31" s="15">
        <v>1736800</v>
      </c>
      <c r="F31" s="15">
        <v>1736800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1736800</v>
      </c>
    </row>
    <row r="32" spans="1:17" ht="20.25" customHeight="1">
      <c r="A32" s="12" t="s">
        <v>57</v>
      </c>
      <c r="B32" s="12" t="s">
        <v>59</v>
      </c>
      <c r="C32" s="13" t="s">
        <v>58</v>
      </c>
      <c r="D32" s="14" t="s">
        <v>60</v>
      </c>
      <c r="E32" s="15">
        <v>6163000</v>
      </c>
      <c r="F32" s="15">
        <v>6163000</v>
      </c>
      <c r="G32" s="15">
        <v>0</v>
      </c>
      <c r="H32" s="15">
        <v>1563000</v>
      </c>
      <c r="I32" s="15">
        <v>0</v>
      </c>
      <c r="J32" s="15">
        <v>2150000</v>
      </c>
      <c r="K32" s="15">
        <v>2150000</v>
      </c>
      <c r="L32" s="15">
        <v>2150000</v>
      </c>
      <c r="M32" s="15">
        <v>0</v>
      </c>
      <c r="N32" s="15">
        <v>0</v>
      </c>
      <c r="O32" s="15">
        <v>0</v>
      </c>
      <c r="P32" s="15">
        <v>2150000</v>
      </c>
      <c r="Q32" s="15">
        <f t="shared" si="0"/>
        <v>8313000</v>
      </c>
    </row>
    <row r="33" spans="1:17" ht="89.25" hidden="1">
      <c r="A33" s="12" t="s">
        <v>61</v>
      </c>
      <c r="B33" s="12" t="s">
        <v>63</v>
      </c>
      <c r="C33" s="13" t="s">
        <v>62</v>
      </c>
      <c r="D33" s="14" t="s">
        <v>64</v>
      </c>
      <c r="E33" s="15">
        <v>250000</v>
      </c>
      <c r="F33" s="15">
        <v>0</v>
      </c>
      <c r="G33" s="15">
        <v>0</v>
      </c>
      <c r="H33" s="15">
        <v>0</v>
      </c>
      <c r="I33" s="15">
        <v>250000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0"/>
        <v>250000</v>
      </c>
    </row>
    <row r="34" spans="1:17" ht="25.5" hidden="1">
      <c r="A34" s="12" t="s">
        <v>65</v>
      </c>
      <c r="B34" s="12" t="s">
        <v>67</v>
      </c>
      <c r="C34" s="13" t="s">
        <v>66</v>
      </c>
      <c r="D34" s="14" t="s">
        <v>68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250000</v>
      </c>
      <c r="K34" s="15">
        <v>250000</v>
      </c>
      <c r="L34" s="15">
        <f>250000-200000</f>
        <v>50000</v>
      </c>
      <c r="M34" s="15">
        <v>0</v>
      </c>
      <c r="N34" s="15">
        <v>0</v>
      </c>
      <c r="O34" s="15">
        <v>0</v>
      </c>
      <c r="P34" s="15">
        <v>250000</v>
      </c>
      <c r="Q34" s="15">
        <f t="shared" si="0"/>
        <v>250000</v>
      </c>
    </row>
    <row r="35" spans="1:17" ht="51" hidden="1">
      <c r="A35" s="12" t="s">
        <v>69</v>
      </c>
      <c r="B35" s="12" t="s">
        <v>70</v>
      </c>
      <c r="C35" s="13" t="s">
        <v>66</v>
      </c>
      <c r="D35" s="14" t="s">
        <v>71</v>
      </c>
      <c r="E35" s="15">
        <v>10000</v>
      </c>
      <c r="F35" s="15">
        <v>0</v>
      </c>
      <c r="G35" s="15">
        <v>0</v>
      </c>
      <c r="H35" s="15">
        <v>0</v>
      </c>
      <c r="I35" s="15">
        <v>10000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0"/>
        <v>10000</v>
      </c>
    </row>
    <row r="36" spans="1:17" ht="25.5" hidden="1">
      <c r="A36" s="12" t="s">
        <v>72</v>
      </c>
      <c r="B36" s="12" t="s">
        <v>74</v>
      </c>
      <c r="C36" s="13" t="s">
        <v>73</v>
      </c>
      <c r="D36" s="14" t="s">
        <v>75</v>
      </c>
      <c r="E36" s="15">
        <v>50000</v>
      </c>
      <c r="F36" s="15">
        <v>0</v>
      </c>
      <c r="G36" s="15">
        <v>0</v>
      </c>
      <c r="H36" s="15">
        <v>0</v>
      </c>
      <c r="I36" s="15">
        <v>50000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0"/>
        <v>50000</v>
      </c>
    </row>
    <row r="37" spans="1:17" ht="12.75" hidden="1">
      <c r="A37" s="12" t="s">
        <v>76</v>
      </c>
      <c r="B37" s="12" t="s">
        <v>77</v>
      </c>
      <c r="C37" s="13" t="s">
        <v>73</v>
      </c>
      <c r="D37" s="14" t="s">
        <v>78</v>
      </c>
      <c r="E37" s="15">
        <v>200000</v>
      </c>
      <c r="F37" s="15">
        <v>0</v>
      </c>
      <c r="G37" s="15">
        <v>0</v>
      </c>
      <c r="H37" s="15">
        <v>0</v>
      </c>
      <c r="I37" s="15">
        <v>200000</v>
      </c>
      <c r="J37" s="15">
        <v>1020314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1020314</v>
      </c>
      <c r="Q37" s="15">
        <f t="shared" si="0"/>
        <v>1220314</v>
      </c>
    </row>
    <row r="38" spans="1:17" ht="25.5" hidden="1">
      <c r="A38" s="12" t="s">
        <v>79</v>
      </c>
      <c r="B38" s="12" t="s">
        <v>81</v>
      </c>
      <c r="C38" s="13" t="s">
        <v>80</v>
      </c>
      <c r="D38" s="14" t="s">
        <v>82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12400000</v>
      </c>
      <c r="K38" s="15">
        <v>12400000</v>
      </c>
      <c r="L38" s="15">
        <v>12400000</v>
      </c>
      <c r="M38" s="15">
        <v>0</v>
      </c>
      <c r="N38" s="15">
        <v>0</v>
      </c>
      <c r="O38" s="15">
        <v>0</v>
      </c>
      <c r="P38" s="15">
        <v>12400000</v>
      </c>
      <c r="Q38" s="15">
        <f t="shared" si="0"/>
        <v>12400000</v>
      </c>
    </row>
    <row r="39" spans="1:17" ht="21.75" customHeight="1">
      <c r="A39" s="12" t="s">
        <v>83</v>
      </c>
      <c r="B39" s="12" t="s">
        <v>84</v>
      </c>
      <c r="C39" s="13" t="s">
        <v>80</v>
      </c>
      <c r="D39" s="14" t="s">
        <v>85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12536095</v>
      </c>
      <c r="K39" s="15">
        <v>12536095</v>
      </c>
      <c r="L39" s="15">
        <f>12536095-1000000</f>
        <v>11536095</v>
      </c>
      <c r="M39" s="15">
        <v>0</v>
      </c>
      <c r="N39" s="15">
        <v>0</v>
      </c>
      <c r="O39" s="15">
        <v>0</v>
      </c>
      <c r="P39" s="15">
        <v>12536095</v>
      </c>
      <c r="Q39" s="15">
        <f t="shared" si="0"/>
        <v>12536095</v>
      </c>
    </row>
    <row r="40" spans="1:17" ht="12.75" hidden="1">
      <c r="A40" s="12" t="s">
        <v>86</v>
      </c>
      <c r="B40" s="12" t="s">
        <v>87</v>
      </c>
      <c r="C40" s="13" t="s">
        <v>80</v>
      </c>
      <c r="D40" s="14" t="s">
        <v>88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2000000</v>
      </c>
      <c r="K40" s="15">
        <v>2000000</v>
      </c>
      <c r="L40" s="15">
        <v>2000000</v>
      </c>
      <c r="M40" s="15">
        <v>0</v>
      </c>
      <c r="N40" s="15">
        <v>0</v>
      </c>
      <c r="O40" s="15">
        <v>0</v>
      </c>
      <c r="P40" s="15">
        <v>2000000</v>
      </c>
      <c r="Q40" s="15">
        <f t="shared" si="0"/>
        <v>2000000</v>
      </c>
    </row>
    <row r="41" spans="1:17" ht="12.75" hidden="1">
      <c r="A41" s="12" t="s">
        <v>89</v>
      </c>
      <c r="B41" s="12" t="s">
        <v>90</v>
      </c>
      <c r="C41" s="13" t="s">
        <v>80</v>
      </c>
      <c r="D41" s="14" t="s">
        <v>91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3100000</v>
      </c>
      <c r="K41" s="15">
        <v>3100000</v>
      </c>
      <c r="L41" s="15">
        <v>3100000</v>
      </c>
      <c r="M41" s="15">
        <v>0</v>
      </c>
      <c r="N41" s="15">
        <v>0</v>
      </c>
      <c r="O41" s="15">
        <v>0</v>
      </c>
      <c r="P41" s="15">
        <v>3100000</v>
      </c>
      <c r="Q41" s="15">
        <f t="shared" si="0"/>
        <v>3100000</v>
      </c>
    </row>
    <row r="42" spans="1:17" ht="25.5" hidden="1">
      <c r="A42" s="12" t="s">
        <v>92</v>
      </c>
      <c r="B42" s="12" t="s">
        <v>93</v>
      </c>
      <c r="C42" s="13" t="s">
        <v>80</v>
      </c>
      <c r="D42" s="14" t="s">
        <v>94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1000000</v>
      </c>
      <c r="K42" s="15">
        <v>1000000</v>
      </c>
      <c r="L42" s="15">
        <v>1000000</v>
      </c>
      <c r="M42" s="15">
        <v>0</v>
      </c>
      <c r="N42" s="15">
        <v>0</v>
      </c>
      <c r="O42" s="15">
        <v>0</v>
      </c>
      <c r="P42" s="15">
        <v>1000000</v>
      </c>
      <c r="Q42" s="15">
        <f t="shared" si="0"/>
        <v>1000000</v>
      </c>
    </row>
    <row r="43" spans="1:17" ht="25.5" hidden="1">
      <c r="A43" s="12" t="s">
        <v>95</v>
      </c>
      <c r="B43" s="12" t="s">
        <v>96</v>
      </c>
      <c r="C43" s="13" t="s">
        <v>80</v>
      </c>
      <c r="D43" s="14" t="s">
        <v>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300000</v>
      </c>
      <c r="K43" s="15">
        <v>300000</v>
      </c>
      <c r="L43" s="15">
        <f>300000-300000</f>
        <v>0</v>
      </c>
      <c r="M43" s="15">
        <v>0</v>
      </c>
      <c r="N43" s="15">
        <v>0</v>
      </c>
      <c r="O43" s="15">
        <v>0</v>
      </c>
      <c r="P43" s="15">
        <v>300000</v>
      </c>
      <c r="Q43" s="15">
        <f t="shared" si="0"/>
        <v>300000</v>
      </c>
    </row>
    <row r="44" spans="1:17" ht="25.5" hidden="1">
      <c r="A44" s="12" t="s">
        <v>98</v>
      </c>
      <c r="B44" s="12" t="s">
        <v>100</v>
      </c>
      <c r="C44" s="13" t="s">
        <v>99</v>
      </c>
      <c r="D44" s="14" t="s">
        <v>101</v>
      </c>
      <c r="E44" s="15">
        <v>967964</v>
      </c>
      <c r="F44" s="15">
        <v>967964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0"/>
        <v>967964</v>
      </c>
    </row>
    <row r="45" spans="1:17" ht="38.25">
      <c r="A45" s="12" t="s">
        <v>102</v>
      </c>
      <c r="B45" s="12" t="s">
        <v>104</v>
      </c>
      <c r="C45" s="13" t="s">
        <v>103</v>
      </c>
      <c r="D45" s="14" t="s">
        <v>105</v>
      </c>
      <c r="E45" s="15">
        <v>20144287</v>
      </c>
      <c r="F45" s="15">
        <v>20144287</v>
      </c>
      <c r="G45" s="15">
        <v>0</v>
      </c>
      <c r="H45" s="15">
        <v>0</v>
      </c>
      <c r="I45" s="15">
        <v>0</v>
      </c>
      <c r="J45" s="15">
        <v>1900000</v>
      </c>
      <c r="K45" s="15">
        <v>1900000</v>
      </c>
      <c r="L45" s="15">
        <v>1900000</v>
      </c>
      <c r="M45" s="15">
        <v>0</v>
      </c>
      <c r="N45" s="15">
        <v>0</v>
      </c>
      <c r="O45" s="15">
        <v>0</v>
      </c>
      <c r="P45" s="15">
        <v>1900000</v>
      </c>
      <c r="Q45" s="15">
        <f t="shared" si="0"/>
        <v>22044287</v>
      </c>
    </row>
    <row r="46" spans="1:17" ht="38.25" hidden="1">
      <c r="A46" s="12" t="s">
        <v>106</v>
      </c>
      <c r="B46" s="12" t="s">
        <v>107</v>
      </c>
      <c r="C46" s="13" t="s">
        <v>103</v>
      </c>
      <c r="D46" s="14" t="s">
        <v>108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5285000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5285000</v>
      </c>
      <c r="Q46" s="15">
        <f t="shared" si="0"/>
        <v>5285000</v>
      </c>
    </row>
    <row r="47" spans="1:17" ht="25.5">
      <c r="A47" s="12" t="s">
        <v>109</v>
      </c>
      <c r="B47" s="12" t="s">
        <v>110</v>
      </c>
      <c r="C47" s="13" t="s">
        <v>99</v>
      </c>
      <c r="D47" s="14" t="s">
        <v>111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100000</v>
      </c>
      <c r="K47" s="15">
        <v>100000</v>
      </c>
      <c r="L47" s="15">
        <v>100000</v>
      </c>
      <c r="M47" s="15">
        <v>0</v>
      </c>
      <c r="N47" s="15">
        <v>0</v>
      </c>
      <c r="O47" s="15">
        <v>0</v>
      </c>
      <c r="P47" s="15">
        <v>100000</v>
      </c>
      <c r="Q47" s="15">
        <f t="shared" si="0"/>
        <v>100000</v>
      </c>
    </row>
    <row r="48" spans="1:17" ht="25.5" hidden="1">
      <c r="A48" s="12" t="s">
        <v>112</v>
      </c>
      <c r="B48" s="12" t="s">
        <v>113</v>
      </c>
      <c r="C48" s="13" t="s">
        <v>99</v>
      </c>
      <c r="D48" s="14" t="s">
        <v>114</v>
      </c>
      <c r="E48" s="15">
        <v>25000</v>
      </c>
      <c r="F48" s="15">
        <v>25000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f t="shared" si="0"/>
        <v>25000</v>
      </c>
    </row>
    <row r="49" spans="1:17" ht="89.25" hidden="1">
      <c r="A49" s="12" t="s">
        <v>115</v>
      </c>
      <c r="B49" s="12" t="s">
        <v>116</v>
      </c>
      <c r="C49" s="13" t="s">
        <v>99</v>
      </c>
      <c r="D49" s="14" t="s">
        <v>117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6000</v>
      </c>
      <c r="K49" s="15">
        <v>0</v>
      </c>
      <c r="L49" s="15">
        <v>0</v>
      </c>
      <c r="M49" s="15">
        <v>6000</v>
      </c>
      <c r="N49" s="15">
        <v>0</v>
      </c>
      <c r="O49" s="15">
        <v>0</v>
      </c>
      <c r="P49" s="15">
        <v>0</v>
      </c>
      <c r="Q49" s="15">
        <f t="shared" si="0"/>
        <v>6000</v>
      </c>
    </row>
    <row r="50" spans="1:17" ht="25.5">
      <c r="A50" s="12" t="s">
        <v>118</v>
      </c>
      <c r="B50" s="12" t="s">
        <v>119</v>
      </c>
      <c r="C50" s="13" t="s">
        <v>99</v>
      </c>
      <c r="D50" s="14" t="s">
        <v>120</v>
      </c>
      <c r="E50" s="15">
        <v>5800000</v>
      </c>
      <c r="F50" s="15">
        <v>0</v>
      </c>
      <c r="G50" s="15">
        <v>0</v>
      </c>
      <c r="H50" s="15">
        <v>0</v>
      </c>
      <c r="I50" s="15">
        <v>5800000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f aca="true" t="shared" si="1" ref="Q50:Q68">E50+J50</f>
        <v>5800000</v>
      </c>
    </row>
    <row r="51" spans="1:17" ht="25.5" hidden="1">
      <c r="A51" s="12" t="s">
        <v>121</v>
      </c>
      <c r="B51" s="12" t="s">
        <v>123</v>
      </c>
      <c r="C51" s="13" t="s">
        <v>122</v>
      </c>
      <c r="D51" s="14" t="s">
        <v>124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346600</v>
      </c>
      <c r="K51" s="15">
        <v>0</v>
      </c>
      <c r="L51" s="15">
        <v>0</v>
      </c>
      <c r="M51" s="15">
        <v>46600</v>
      </c>
      <c r="N51" s="15">
        <v>0</v>
      </c>
      <c r="O51" s="15">
        <v>0</v>
      </c>
      <c r="P51" s="15">
        <v>300000</v>
      </c>
      <c r="Q51" s="15">
        <f t="shared" si="1"/>
        <v>346600</v>
      </c>
    </row>
    <row r="52" spans="1:17" ht="30.75" customHeight="1">
      <c r="A52" s="7" t="s">
        <v>125</v>
      </c>
      <c r="B52" s="8"/>
      <c r="C52" s="9"/>
      <c r="D52" s="10" t="s">
        <v>126</v>
      </c>
      <c r="E52" s="11">
        <v>12458912</v>
      </c>
      <c r="F52" s="11">
        <v>12458912</v>
      </c>
      <c r="G52" s="11">
        <v>7472496</v>
      </c>
      <c r="H52" s="11">
        <v>769278</v>
      </c>
      <c r="I52" s="11">
        <v>0</v>
      </c>
      <c r="J52" s="11">
        <v>288267</v>
      </c>
      <c r="K52" s="11">
        <v>140000</v>
      </c>
      <c r="L52" s="11">
        <v>140000</v>
      </c>
      <c r="M52" s="11">
        <v>148267</v>
      </c>
      <c r="N52" s="11">
        <v>60116</v>
      </c>
      <c r="O52" s="11">
        <v>0</v>
      </c>
      <c r="P52" s="11">
        <v>140000</v>
      </c>
      <c r="Q52" s="11">
        <f t="shared" si="1"/>
        <v>12747179</v>
      </c>
    </row>
    <row r="53" spans="1:17" ht="30.75" customHeight="1">
      <c r="A53" s="7" t="s">
        <v>127</v>
      </c>
      <c r="B53" s="8"/>
      <c r="C53" s="9"/>
      <c r="D53" s="10" t="s">
        <v>126</v>
      </c>
      <c r="E53" s="11">
        <v>12458912</v>
      </c>
      <c r="F53" s="11">
        <v>12458912</v>
      </c>
      <c r="G53" s="11">
        <v>7472496</v>
      </c>
      <c r="H53" s="11">
        <v>769278</v>
      </c>
      <c r="I53" s="11">
        <v>0</v>
      </c>
      <c r="J53" s="11">
        <v>288267</v>
      </c>
      <c r="K53" s="11">
        <v>140000</v>
      </c>
      <c r="L53" s="11">
        <v>140000</v>
      </c>
      <c r="M53" s="11">
        <v>148267</v>
      </c>
      <c r="N53" s="11">
        <v>60116</v>
      </c>
      <c r="O53" s="11">
        <v>0</v>
      </c>
      <c r="P53" s="11">
        <v>140000</v>
      </c>
      <c r="Q53" s="11">
        <f t="shared" si="1"/>
        <v>12747179</v>
      </c>
    </row>
    <row r="54" spans="1:17" ht="38.25" hidden="1">
      <c r="A54" s="12" t="s">
        <v>128</v>
      </c>
      <c r="B54" s="12" t="s">
        <v>129</v>
      </c>
      <c r="C54" s="13" t="s">
        <v>20</v>
      </c>
      <c r="D54" s="14" t="s">
        <v>130</v>
      </c>
      <c r="E54" s="15">
        <v>918043</v>
      </c>
      <c r="F54" s="15">
        <v>918043</v>
      </c>
      <c r="G54" s="15">
        <v>711510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f t="shared" si="1"/>
        <v>918043</v>
      </c>
    </row>
    <row r="55" spans="1:17" ht="25.5">
      <c r="A55" s="12" t="s">
        <v>131</v>
      </c>
      <c r="B55" s="12" t="s">
        <v>133</v>
      </c>
      <c r="C55" s="13" t="s">
        <v>132</v>
      </c>
      <c r="D55" s="14" t="s">
        <v>134</v>
      </c>
      <c r="E55" s="15">
        <v>3515682</v>
      </c>
      <c r="F55" s="15">
        <v>3515682</v>
      </c>
      <c r="G55" s="15">
        <v>2731661</v>
      </c>
      <c r="H55" s="15">
        <v>44926</v>
      </c>
      <c r="I55" s="15">
        <v>0</v>
      </c>
      <c r="J55" s="15">
        <v>176567</v>
      </c>
      <c r="K55" s="15">
        <v>90000</v>
      </c>
      <c r="L55" s="15">
        <v>90000</v>
      </c>
      <c r="M55" s="15">
        <v>86567</v>
      </c>
      <c r="N55" s="15">
        <v>60116</v>
      </c>
      <c r="O55" s="15">
        <v>0</v>
      </c>
      <c r="P55" s="15">
        <v>90000</v>
      </c>
      <c r="Q55" s="15">
        <f t="shared" si="1"/>
        <v>3692249</v>
      </c>
    </row>
    <row r="56" spans="1:17" ht="12.75" hidden="1">
      <c r="A56" s="12" t="s">
        <v>135</v>
      </c>
      <c r="B56" s="12" t="s">
        <v>137</v>
      </c>
      <c r="C56" s="13" t="s">
        <v>136</v>
      </c>
      <c r="D56" s="14" t="s">
        <v>138</v>
      </c>
      <c r="E56" s="15">
        <v>1471400</v>
      </c>
      <c r="F56" s="15">
        <v>1471400</v>
      </c>
      <c r="G56" s="15">
        <v>1042130</v>
      </c>
      <c r="H56" s="15">
        <v>0</v>
      </c>
      <c r="I56" s="15">
        <v>0</v>
      </c>
      <c r="J56" s="15">
        <v>50000</v>
      </c>
      <c r="K56" s="15">
        <v>50000</v>
      </c>
      <c r="L56" s="15">
        <v>50000</v>
      </c>
      <c r="M56" s="15">
        <v>0</v>
      </c>
      <c r="N56" s="15">
        <v>0</v>
      </c>
      <c r="O56" s="15">
        <v>0</v>
      </c>
      <c r="P56" s="15">
        <v>50000</v>
      </c>
      <c r="Q56" s="15">
        <f t="shared" si="1"/>
        <v>1521400</v>
      </c>
    </row>
    <row r="57" spans="1:17" ht="38.25">
      <c r="A57" s="12" t="s">
        <v>139</v>
      </c>
      <c r="B57" s="12" t="s">
        <v>141</v>
      </c>
      <c r="C57" s="13" t="s">
        <v>140</v>
      </c>
      <c r="D57" s="14" t="s">
        <v>142</v>
      </c>
      <c r="E57" s="15">
        <v>4251889</v>
      </c>
      <c r="F57" s="15">
        <v>4251889</v>
      </c>
      <c r="G57" s="15">
        <v>2476295</v>
      </c>
      <c r="H57" s="15">
        <v>721752</v>
      </c>
      <c r="I57" s="15">
        <v>0</v>
      </c>
      <c r="J57" s="15">
        <v>61700</v>
      </c>
      <c r="K57" s="15">
        <v>0</v>
      </c>
      <c r="L57" s="15">
        <v>0</v>
      </c>
      <c r="M57" s="15">
        <v>61700</v>
      </c>
      <c r="N57" s="15">
        <v>0</v>
      </c>
      <c r="O57" s="15">
        <v>0</v>
      </c>
      <c r="P57" s="15">
        <v>0</v>
      </c>
      <c r="Q57" s="15">
        <f t="shared" si="1"/>
        <v>4313589</v>
      </c>
    </row>
    <row r="58" spans="1:17" ht="12.75" hidden="1">
      <c r="A58" s="12" t="s">
        <v>143</v>
      </c>
      <c r="B58" s="12" t="s">
        <v>145</v>
      </c>
      <c r="C58" s="13" t="s">
        <v>144</v>
      </c>
      <c r="D58" s="14" t="s">
        <v>146</v>
      </c>
      <c r="E58" s="15">
        <v>500000</v>
      </c>
      <c r="F58" s="15">
        <v>500000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f t="shared" si="1"/>
        <v>500000</v>
      </c>
    </row>
    <row r="59" spans="1:17" ht="25.5" hidden="1">
      <c r="A59" s="12" t="s">
        <v>147</v>
      </c>
      <c r="B59" s="12" t="s">
        <v>149</v>
      </c>
      <c r="C59" s="13" t="s">
        <v>148</v>
      </c>
      <c r="D59" s="14" t="s">
        <v>150</v>
      </c>
      <c r="E59" s="15">
        <v>925898</v>
      </c>
      <c r="F59" s="15">
        <v>925898</v>
      </c>
      <c r="G59" s="15">
        <v>510900</v>
      </c>
      <c r="H59" s="15">
        <v>2600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f t="shared" si="1"/>
        <v>925898</v>
      </c>
    </row>
    <row r="60" spans="1:17" ht="51" hidden="1">
      <c r="A60" s="12" t="s">
        <v>151</v>
      </c>
      <c r="B60" s="12" t="s">
        <v>152</v>
      </c>
      <c r="C60" s="13" t="s">
        <v>148</v>
      </c>
      <c r="D60" s="14" t="s">
        <v>153</v>
      </c>
      <c r="E60" s="15">
        <v>876000</v>
      </c>
      <c r="F60" s="15">
        <v>876000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f t="shared" si="1"/>
        <v>876000</v>
      </c>
    </row>
    <row r="61" spans="1:17" ht="30" customHeight="1">
      <c r="A61" s="7" t="s">
        <v>154</v>
      </c>
      <c r="B61" s="8"/>
      <c r="C61" s="9"/>
      <c r="D61" s="10" t="s">
        <v>155</v>
      </c>
      <c r="E61" s="11">
        <v>37318121</v>
      </c>
      <c r="F61" s="11">
        <v>37118121</v>
      </c>
      <c r="G61" s="11">
        <v>876045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f t="shared" si="1"/>
        <v>37318121</v>
      </c>
    </row>
    <row r="62" spans="1:17" ht="30" customHeight="1">
      <c r="A62" s="7" t="s">
        <v>156</v>
      </c>
      <c r="B62" s="8"/>
      <c r="C62" s="9"/>
      <c r="D62" s="10" t="s">
        <v>155</v>
      </c>
      <c r="E62" s="11">
        <v>37318121</v>
      </c>
      <c r="F62" s="11">
        <v>37118121</v>
      </c>
      <c r="G62" s="11">
        <v>876045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f t="shared" si="1"/>
        <v>37318121</v>
      </c>
    </row>
    <row r="63" spans="1:17" ht="38.25" hidden="1">
      <c r="A63" s="12" t="s">
        <v>157</v>
      </c>
      <c r="B63" s="12" t="s">
        <v>129</v>
      </c>
      <c r="C63" s="13" t="s">
        <v>20</v>
      </c>
      <c r="D63" s="14" t="s">
        <v>130</v>
      </c>
      <c r="E63" s="15">
        <v>1268775</v>
      </c>
      <c r="F63" s="15">
        <v>1268775</v>
      </c>
      <c r="G63" s="15">
        <v>876045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f t="shared" si="1"/>
        <v>1268775</v>
      </c>
    </row>
    <row r="64" spans="1:17" ht="12.75" hidden="1">
      <c r="A64" s="12" t="s">
        <v>158</v>
      </c>
      <c r="B64" s="12" t="s">
        <v>160</v>
      </c>
      <c r="C64" s="13" t="s">
        <v>159</v>
      </c>
      <c r="D64" s="14" t="s">
        <v>161</v>
      </c>
      <c r="E64" s="15">
        <v>200000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f t="shared" si="1"/>
        <v>200000</v>
      </c>
    </row>
    <row r="65" spans="1:17" ht="12.75" hidden="1">
      <c r="A65" s="12" t="s">
        <v>162</v>
      </c>
      <c r="B65" s="12" t="s">
        <v>164</v>
      </c>
      <c r="C65" s="13" t="s">
        <v>163</v>
      </c>
      <c r="D65" s="14" t="s">
        <v>165</v>
      </c>
      <c r="E65" s="15">
        <v>32991200</v>
      </c>
      <c r="F65" s="15">
        <v>32991200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f t="shared" si="1"/>
        <v>32991200</v>
      </c>
    </row>
    <row r="66" spans="1:17" ht="12.75" hidden="1">
      <c r="A66" s="12" t="s">
        <v>166</v>
      </c>
      <c r="B66" s="12" t="s">
        <v>167</v>
      </c>
      <c r="C66" s="13" t="s">
        <v>163</v>
      </c>
      <c r="D66" s="14" t="s">
        <v>168</v>
      </c>
      <c r="E66" s="15">
        <v>2308246</v>
      </c>
      <c r="F66" s="15">
        <v>2308246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f t="shared" si="1"/>
        <v>2308246</v>
      </c>
    </row>
    <row r="67" spans="1:17" ht="38.25">
      <c r="A67" s="12" t="s">
        <v>169</v>
      </c>
      <c r="B67" s="12" t="s">
        <v>170</v>
      </c>
      <c r="C67" s="13" t="s">
        <v>163</v>
      </c>
      <c r="D67" s="14" t="s">
        <v>171</v>
      </c>
      <c r="E67" s="15">
        <v>549900</v>
      </c>
      <c r="F67" s="15">
        <v>549900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f t="shared" si="1"/>
        <v>549900</v>
      </c>
    </row>
    <row r="68" spans="1:17" ht="18.75" customHeight="1">
      <c r="A68" s="8" t="s">
        <v>172</v>
      </c>
      <c r="B68" s="8" t="s">
        <v>172</v>
      </c>
      <c r="C68" s="9" t="s">
        <v>172</v>
      </c>
      <c r="D68" s="11" t="s">
        <v>173</v>
      </c>
      <c r="E68" s="11">
        <v>222923947</v>
      </c>
      <c r="F68" s="11">
        <v>216413947</v>
      </c>
      <c r="G68" s="11">
        <v>107388131</v>
      </c>
      <c r="H68" s="11">
        <v>8734361</v>
      </c>
      <c r="I68" s="11">
        <v>6310000</v>
      </c>
      <c r="J68" s="11">
        <v>56559837</v>
      </c>
      <c r="K68" s="11">
        <v>45376456</v>
      </c>
      <c r="L68" s="11">
        <f>L18+L52+L61</f>
        <v>43746456</v>
      </c>
      <c r="M68" s="11">
        <v>4578067</v>
      </c>
      <c r="N68" s="11">
        <v>60116</v>
      </c>
      <c r="O68" s="11">
        <v>0</v>
      </c>
      <c r="P68" s="11">
        <v>51981770</v>
      </c>
      <c r="Q68" s="11">
        <f t="shared" si="1"/>
        <v>279483784</v>
      </c>
    </row>
    <row r="69" ht="31.5" customHeight="1"/>
    <row r="71" spans="1:29" ht="18.75">
      <c r="A71" s="25" t="s">
        <v>174</v>
      </c>
      <c r="B71" s="25"/>
      <c r="C71" s="24"/>
      <c r="D71" s="24"/>
      <c r="E71" s="24"/>
      <c r="F71" s="24"/>
      <c r="G71" s="24"/>
      <c r="H71" s="24"/>
      <c r="I71" s="25"/>
      <c r="J71" s="24"/>
      <c r="K71" s="24"/>
      <c r="L71" s="24"/>
      <c r="M71" s="25"/>
      <c r="N71" s="24"/>
      <c r="O71" s="24"/>
      <c r="P71" s="25" t="s">
        <v>175</v>
      </c>
      <c r="Q71" s="24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</sheetData>
  <mergeCells count="31">
    <mergeCell ref="B13:B16"/>
    <mergeCell ref="C13:C16"/>
    <mergeCell ref="D13:D16"/>
    <mergeCell ref="E13:I13"/>
    <mergeCell ref="E14:E16"/>
    <mergeCell ref="F14:F16"/>
    <mergeCell ref="G14:H14"/>
    <mergeCell ref="A6:S6"/>
    <mergeCell ref="A7:S7"/>
    <mergeCell ref="G15:G16"/>
    <mergeCell ref="H15:H16"/>
    <mergeCell ref="I14:I16"/>
    <mergeCell ref="J13:P13"/>
    <mergeCell ref="J14:J16"/>
    <mergeCell ref="K14:K16"/>
    <mergeCell ref="M14:M16"/>
    <mergeCell ref="N14:O14"/>
    <mergeCell ref="O2:Q2"/>
    <mergeCell ref="O3:Q3"/>
    <mergeCell ref="O4:Q4"/>
    <mergeCell ref="Q5:S5"/>
    <mergeCell ref="T7:U7"/>
    <mergeCell ref="A8:S8"/>
    <mergeCell ref="A9:S9"/>
    <mergeCell ref="P14:P16"/>
    <mergeCell ref="Q13:Q16"/>
    <mergeCell ref="L15:L16"/>
    <mergeCell ref="N15:N16"/>
    <mergeCell ref="O15:O16"/>
    <mergeCell ref="A10:Q10"/>
    <mergeCell ref="A13:A16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2021-04-25T18:39:09Z</cp:lastPrinted>
  <dcterms:created xsi:type="dcterms:W3CDTF">2021-04-25T18:19:18Z</dcterms:created>
  <dcterms:modified xsi:type="dcterms:W3CDTF">2021-04-27T12:01:55Z</dcterms:modified>
  <cp:category/>
  <cp:version/>
  <cp:contentType/>
  <cp:contentStatus/>
</cp:coreProperties>
</file>